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HAY BAO\Documents\Zalo Received Files\"/>
    </mc:Choice>
  </mc:AlternateContent>
  <bookViews>
    <workbookView xWindow="0" yWindow="0" windowWidth="20490" windowHeight="7665"/>
  </bookViews>
  <sheets>
    <sheet name="Quantri Mang MT" sheetId="4" r:id="rId1"/>
  </sheets>
  <definedNames>
    <definedName name="_xlnm.Print_Titles" localSheetId="0">'Quantri Mang MT'!$31:$31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5" i="4" l="1"/>
  <c r="H55" i="4" l="1"/>
  <c r="H54" i="4" s="1"/>
  <c r="H52" i="4"/>
  <c r="H51" i="4"/>
  <c r="H48" i="4"/>
  <c r="H46" i="4"/>
  <c r="H44" i="4"/>
  <c r="H43" i="4"/>
  <c r="H41" i="4"/>
  <c r="H39" i="4"/>
  <c r="H37" i="4"/>
  <c r="H50" i="4" l="1"/>
  <c r="H36" i="4"/>
  <c r="H12" i="4" l="1"/>
  <c r="H34" i="4"/>
  <c r="H33" i="4"/>
  <c r="H32" i="4"/>
  <c r="H31" i="4"/>
  <c r="H30" i="4"/>
  <c r="H29" i="4"/>
  <c r="H28" i="4"/>
  <c r="H27" i="4"/>
  <c r="H26" i="4"/>
  <c r="H25" i="4"/>
  <c r="H24" i="4"/>
  <c r="H23" i="4"/>
  <c r="H22" i="4"/>
  <c r="H21" i="4"/>
  <c r="H19" i="4"/>
  <c r="H17" i="4"/>
  <c r="H16" i="4"/>
  <c r="H14" i="4"/>
  <c r="H10" i="4"/>
  <c r="H9" i="4" s="1"/>
  <c r="H57" i="4" l="1"/>
</calcChain>
</file>

<file path=xl/sharedStrings.xml><?xml version="1.0" encoding="utf-8"?>
<sst xmlns="http://schemas.openxmlformats.org/spreadsheetml/2006/main" count="137" uniqueCount="94">
  <si>
    <t>Bộ</t>
  </si>
  <si>
    <t>Cái</t>
  </si>
  <si>
    <t>STT</t>
  </si>
  <si>
    <t>SSD Enterprise Intel DC S3710 1.2TB SSDSC2BA012T401</t>
  </si>
  <si>
    <t>Thiết bị lưu trữ NAS
QNAP TES-1885U (TES-1885U-D1531-128GR)</t>
  </si>
  <si>
    <t>Security Bundle CISCO 2921-SEC/K9</t>
  </si>
  <si>
    <t>Server DELL PowerEdge R940 Rack Server</t>
  </si>
  <si>
    <t>Security Router CISCO ASA5515-K9</t>
  </si>
  <si>
    <t>Cisco CISCO7206VXR</t>
  </si>
  <si>
    <t>Switch Cisco Catalyst 2960 WS-C2960-48PST-L</t>
  </si>
  <si>
    <t>48-Port Ethernet PoE Switch Cisco Catalyst WS-C3850-48F-E</t>
  </si>
  <si>
    <t>Switch CISCO Catalyst 3750 WS-C3750X-24T-E</t>
  </si>
  <si>
    <t>Switch CISCO Catalyst 2960 WS-C2960-24LC-S</t>
  </si>
  <si>
    <t>Card kết nối WAN CISCO HWIC-2FE</t>
  </si>
  <si>
    <t>Tủ mạng (Rack) Cabinet 19” 20U series 1000 ECP-20W1000</t>
  </si>
  <si>
    <t>Điện thoại IP ATCOM Rainbow 2 LW</t>
  </si>
  <si>
    <t>Điện thoại IP Grandstream DP720 DECT Cordless</t>
  </si>
  <si>
    <t>Điện thoại IP ATCOM AT800DP</t>
  </si>
  <si>
    <t>Tổng đài điện thoại IP XORCOM CXR2047</t>
  </si>
  <si>
    <t>Dinstar VoIP Gateway   DWG2000F-8G</t>
  </si>
  <si>
    <t>MÁY HÀN CHIPSET ZM-5860C</t>
  </si>
  <si>
    <t>Máy hàn cáp quang Sumitomo Z1C</t>
  </si>
  <si>
    <t>Thiết bị lưu trữ HPE MSA 2040 ES SAN DC SFF Storage</t>
  </si>
  <si>
    <t>iMac 27 inch – 3.5QC/ 8GB/ 1TB FD/ RP575</t>
  </si>
  <si>
    <t>-Manufacturer: Cisco Systems, Inc
-Manufacturer Part Number: CISCO2911/K9
-Product Type: Router
-Form Factor: External - modular - 2U
-Dimensions (WxDxH): 43.8 cm x 30.5 cm x 8.9 cm
-Weight: 8.2 kg
-DRAM Memory: 512 MB (installed) / 2 GB (max)
-Flash Memory: 256 MB (installed) / 8 GB (max)
-Routing Protocol: OSPF, IS-IS, BGP, EIGRP, DVMRP, PIM-SM, IGMPv3, GRE, PIM-SSM, static IPv4 routing, static IPv6 routing
   Data Link Protocol:Ethernet, Fast Ethernet, Gigabit Ethernet
-Remote Management Protocol: SNMP, RMON
-Features:Cisco IOS IP Base , firewall protection, VPN support, MPLS support, Syslog support, IPv6 support
-Class-Based Weighted Fair Queuing (CBWFQ), Weighted Random Early Detection (WRED)
-Compliant Standards: IEEE 802.1Q, IEEE 802.3af, IEEE 802.3ah, IEEE 802.1ah, IEEE 802.1ag
-Power: AC 120/230 V ( 50/60 Hz )</t>
  </si>
  <si>
    <t>-Mã sản phẩm: Cisco ISR4351 / K9
-Tổng thông lượng: 200 Mb / giây đến 400 Mb / giây
-Tổng số cổng WAN hoặc LAN 10/100/1000 trên bo mạch: 3
-Cổng dựa trên RJ-45: 3
-Cổng dựa trên SFP: 3
-Khe cắm mô-đun dịch vụ nâng cao (SM-X): 2
-Các khe NIM (Môđun Giao diện Mạng): 3
-Khe ISC trên bo mạch: 1
-Ký ức: 4 GB (mặc định) / 16 GB (tối đa)
-Bộ nhớ flash: 4 GB (mặc định) / 16 GB (tối đa)
-Tùy chọn cung cấp điện: Nội bộ: AC, DC (lộ trình) và PoE
-Chiều cao rack: 2 RU
-Kích thước (H x W x D): 43,9 x 438,15 x 507,2 mm</t>
  </si>
  <si>
    <t>- Số sản phẩm: CISCO 7201
- Mô tả sản phẩm: Bộ khung Cisco 7201, Bộ nhớ 1GB, P / S kép, Flash 256MB
- Bộ xử lý: Bộ vi xử lý Motorola Freescale 7448 1,67 GHz
- Hiệu suất: 2.000.000 pps trở lên
- DRAM: Mặc định 1 GB (tối đa 2 GB)
- Flash nhỏ gọn: Mặc định 64 MB (tối đa 256 MB)
- Kích thước (H x W x D): 1,75 x 19 x 16,9 inch (4,44 x 48,26 x 42,93 cm)
- Cân nặng: Khung gầm được cấu hình đầy đủ với bộ chuyển đổi cổng ~ 16,5 lb (7,48 kg).</t>
  </si>
  <si>
    <t>- Hãng sản xuất: Unirack Việt Nam
- Loại sản phẩm: Tủ Rack 27U sâu D1000
- Mã sản phẩm: UNR-27U1000
- Tiêu chuẩn: Thiết kế theo chuẩn 19" DIN 41494, IEC 297, EIA RS-310, EIA-310-D
- Tải trọng: 500 - 800kg
- Vật liệu: Thép tấm dầy 1,5mm - 2mm, chống gỉ , toàn bộ tủ được phủ sơn tĩnh điện
- Hệ thống tản nhiệt: Trang bị 4 quạt tản nhiệt 120mm, công xuất 20W/220VAC
- Hệ thống cửa: 4 cửa mở bốn bên Cửa trước đột lưới tổ ong có độ thoáng 90%, cửa sau và 2 cửa hông được thiết kế có khóa bật và tay móc dễ dàng tháo lắp, chân cánh được đột lưới thoáng giúp không khí trong tủ được lưu thông
- Hệ thống thanh tiêu chuẩn và đáy tủ: Thanh tiêu chuẩn chịu lực cao, thép 2mm Đáy tủ có chân đế điều chỉnh, chịu trọng tải lớn và gắn 4 bánh xe giúp di chuyển dễ dàng, thuận lợi.</t>
  </si>
  <si>
    <t>DỰ ÁN PHÒNG THỰC HÀNH QUẢN TRỊ MẠNG MÁY TÍNH
Ngành: QUẢN TRỊ MẠNG MÁY TÍNH</t>
  </si>
  <si>
    <t>Danh mục thiết bị</t>
  </si>
  <si>
    <t>Model</t>
  </si>
  <si>
    <t>Hãng SX</t>
  </si>
  <si>
    <t>ĐVT</t>
  </si>
  <si>
    <t>SL</t>
  </si>
  <si>
    <t>Đơn Giá</t>
  </si>
  <si>
    <t>Thành tiền</t>
  </si>
  <si>
    <t>I</t>
  </si>
  <si>
    <t>Phòng thực hành Quản trị Mạng Cơ Bản</t>
  </si>
  <si>
    <t>TES-1885U-D1531-128GR</t>
  </si>
  <si>
    <t>QNAP - Taiwan</t>
  </si>
  <si>
    <t>CPU Intel® Xeon® D-1531 6-core 2.2 GHz processor, Max turbo to 2.7 GHz.
CPU Architecture 64-bit x86
Floating Point Unit 
Encryption Engine  (AES-NI)
System Memory 128 GB RDIMM DDR4 ECC (4 x 32 GB)
Maximum Memory UDIMM: 64 GB (4 x 16 GB)
RDIMM: 128GB (4 x 32 GB)
Memory Slot 4 x Long-DIMM DDR4
32 GB (above) RAM is required for QES operating system.
Flash Memory 4GB (DOM for dual OS)
Drive Bay Front: 12 x 3.5-inch
Rear: 6 x 2.5-inch
Drive Compatibility 3.5-inch bays:
3.5-inch SAS/SATA hard disk drives
2.5-inch SAS/SATA hard disk drives
2.5-inch SAS/SATA solid state drives
2.5-inch bays:
2.5-inch SATA solid state drives
Hot-swappable 
SSD Cache Acceleration Support 
Gigabit Ethernet Port (RJ45) 4
10 Gigabit Ethernet Port 2 x 10GbE SFP+
Jumbo Frame 
PCIe Slot 4
Slot 1: PCIe Gen 3 x8
Slot 2: PCIe Gen 2 x4
Slot 3: PCIe Gen 3 x4
Slot 4: PCIe Gen 3 x4 or PCIe Gen 3 x8
Slot 4 provides the width of PCIe Gen.3 x8 when slot 3 is not in use. Slot 4 then provides the width of PCIe Gen.3 x4 only when an expansion board is installed in slot 3.
USB 3.0 port 2
Form Factor 2U Rackmount
LED Indicators HDD, Status, 10 GbE, LAN, storage expansion port status
Buttons Power, Reset
Dimensions (HxWxD) 88 × 442.5 × 530.5 mm
Weight (Net) 15.34 kg
Weight (Gross) 21.25 kg
Operating temperature 0 - 40 °C (32°F - 104°F)
Relative Humidity 5~95% RH non-condensing, wet bulb: 27˚C (80.6˚F)
Power Supply Unit Redundant/ Hot Swap ATX Power Supply,Input:
47-63 Hz
100-127V~/ 8A
200-240V/ 4A
Output: 450W
Power Consumption: Operating Mode, Typical 229.53 W
Fan 4 x 60mm
Sound Level 58.9 db(A)</t>
  </si>
  <si>
    <t>Dell R940</t>
  </si>
  <si>
    <t>Dell - Mỹ</t>
  </si>
  <si>
    <t>II</t>
  </si>
  <si>
    <t>Phòng thực hành Quản trị Mạng CISCO</t>
  </si>
  <si>
    <t>CISCO ROUTER 2911/K9</t>
  </si>
  <si>
    <t>2911/K9</t>
  </si>
  <si>
    <t>Cisco</t>
  </si>
  <si>
    <t>CISCO ROUTER ISR4351/K9</t>
  </si>
  <si>
    <t>ISR4351/K9</t>
  </si>
  <si>
    <t>CISCO ROUTER 7201</t>
  </si>
  <si>
    <t>CISCO ASA5516-FPWR-K9</t>
  </si>
  <si>
    <t>UNIRACK 27U D1000</t>
  </si>
  <si>
    <t>CISCO SWITCHES WS-C2960S-48LPD-L</t>
  </si>
  <si>
    <t>Switch Cisco Catalyst 3750</t>
  </si>
  <si>
    <t>III</t>
  </si>
  <si>
    <t>Phòng thực hành Thiết kế Đồ họa</t>
  </si>
  <si>
    <t>MÁY QUAY PHIM SONY FDR-AXP55</t>
  </si>
  <si>
    <t>Phòng thực hành Máy tính cơ bản</t>
  </si>
  <si>
    <t>Dell Vostro 3670MT</t>
  </si>
  <si>
    <t>3670MT</t>
  </si>
  <si>
    <t>Model: Vostro 3670MT
CPU: Core i7-8700 (3.2 Ghz Up to 4.6Ghz/12MB)
RAM: 16GB (2x8GB)
HDD: SSD 500GB
Optic Drive: DVDRW
VGA_NVIDIA Geforce GTX_1050 2GB_DDR5
Wireless/Bluetooth/Key&amp;Mouse/Ubuntu
Display LCD 21.5</t>
  </si>
  <si>
    <t>Tổng cộng</t>
  </si>
  <si>
    <t>Phòng</t>
  </si>
  <si>
    <t>iMac - Mỹ</t>
  </si>
  <si>
    <t>• MÁY QUAY PHIM 4K VỚI MÁY CHIẾU TÍCH HỢP 50lm (màn hình lên tới 200inch)
• Đinh dạng ghi hình: XAVC S 4K, XAVC S HD, AVCHD, MP4
• Cảm biến hình ảnh: 1/2.5 type(7.20mm) back-illuminated Exmor R CMOS Sensor
• Độ phân giải ảnh tĩnh: 8.29 MP
• Bộ nhớ trong: Flash Memory 64GB
• Bộ xử lý hình ảnh: BIONZ X
• Ổn định hình ảnh: Balanced Optical SteadyShot w/ Intelligent Active mode(5-axis)
• Ống kính: ZEISS Vario-Sonnar T*
• Tiêu cự góc nhìn (qui đổi 35mm): 26.8mm
• Khẩu độ: 2.0 - 3.8
• Zoom quang học: 20x
• Zoom rõ ảnh: 30x (4K), 40x (HD) (zoom KTS: 250x)
• Âm thanh: 2ch (XAVC S), 5.1ch (AVCHD)
• Tính năng nâng cao: Quay phim chuyển động nhanh, Ghi hình tốc độ cao, Ghi hình timelapse ở định dạng 4K, Golf Shot, Night Shot (Quay phim ban đêm), Khóa lấy nét, Giảm ồn giọng nói. Chống rung.
• Wifi/NFC: Có.
• Màn hình LCD: Xtra Fine LCD™ display(921,600dots). Wide(16:9), 3.0 type, cảm ứng.
• Khung ngắm điện tử: 0.24 type, 1,555,200dots
• Thời lượng ghi hình: khoảng 75 phút (XAVC S 4K 30p), khoảng 105 phút (AVCHD FH)
• Thẻ nhớ tương thích:
• + Đinh dạng XAVC S 4K(100Mbps): SDXC Memory Card(UHS-I U3 trở lên) XAVC S 4K(60Mbps) : SDXC Memory Card(Class10 trở lên) XAVC S HD : SDXC Memory Card(Class10 trở lên)
• + Định dạng AVCHD, ảnh tĩnh : Memory Stick PRO Duo (Mark 2), Memory Stick PRO-HG Duo, Memory Stick XC-HG Duo, SD/SDHC/SDXC Memory Card (Class 4 trở lên)
• Kích thước: khoảng 77mm x 80.5mm x 166.5mm
• Trọng lượng: khoảng 565g (không bao gồm pin)
• Phụ kiện đi kèm: pin NP-FV70, AC Adaptor, cáp HDMI (mirco), Cáp USB tích hợp kết nối, Power cord, thẻ nhớ SR-16GB</t>
  </si>
  <si>
    <t>Sony - Nhật Bản</t>
  </si>
  <si>
    <t>FDR-AXP55</t>
  </si>
  <si>
    <t>ASA5516-FPWR-K9</t>
  </si>
  <si>
    <t>27U</t>
  </si>
  <si>
    <t>Unirack - Việt Nam</t>
  </si>
  <si>
    <t>WS-C2960S-48LPD-L</t>
  </si>
  <si>
    <t>Switch Cisco WS-C3750X-48T-L Catalyst 3750X 48 Port Data LAN Base 
Switch Layer 3, 48 Port 10/100/1000 Mbps, support 4 modules GE/10GE</t>
  </si>
  <si>
    <t>Loại thiết bị: Chuyển mạch - 48 cổng - Quản lý
Loại Enclosure:Tủ rack-mountable - 1U
Cổng: 48 x 10/100/1000 + 2 x 10 Gigabit SFP +
Cấp nguồn qua Ethernet (PoE): 370 Watts
Hiệu suất: Khả năng chuyển mạch: 176 Gbps
Hiệu suất chuyển tiếp (kích thước gói 64 byte): 101.2 Mpps
Kích thước bảng địa chỉ MAC: 8K mục nhập
Giao thức Quản lý Từ xa SNMP 1, SNMP 2, RMON 1, RMON 2, RMON 3, RMON 9, Telnet, SNMP 3, SNMP 2c, HTTP, HTTPS, TFTP, SSH
Thuật toán mã hóa: SSL
Phương pháp xác thực: Secure Shell (SSH), RADIUS, TACACS +
Tiêu chuẩn tuân thủ: Chuẩn IEEE 802.3, IEEE 802.3u, IEEE 802.3z, IEEE 802.3ab, IEEE 802.1p, IEEE 802.3ab, IEEE 802.1p, IEEE 802.3af, IEEE 802.3x, IEEE 802.3ad (LACP), IEEE 802.1w, IEEE 802.1x, IEEE 802.1s, IEEE 802.3ah, IEEE 802.1ab (LLDP), IEEE 802.3at
RAM: 128 MB
Bộ nhớ flash: Flash 64 MB</t>
  </si>
  <si>
    <t>WSMR19</t>
  </si>
  <si>
    <t>Studica - Canada</t>
  </si>
  <si>
    <t>Mobile robot Worldskill</t>
  </si>
  <si>
    <t>K2R80A</t>
  </si>
  <si>
    <t xml:space="preserve">Capacity  48 TB Raw
Supported 
Form factor  2U 
Storage expansion options  HPE MSA 2040 Energy Star LFF Disk Enclosure or D2700 2.5-inch disk enclosure 
Systems Insight Manager support  Yes 
SAN backup support  Yes 
Clustering support  Windows, Linux, HP-UX, OpenVMS 
Host interface  16 Gb /8 Gb Fibre Channel/1 GbE /10 GbE iSCSI (4) Ports per controller
Included 
Drive description  (24) SFF SAS/MDL SAS/SSD 
Storage controller  (2) MSA 2040 SAN Controller 
Compatible operating systems  Microsoft Windows Server 2012
Microsoft Windows 2008
Microsoft Windows Hyper-V
HP-UX
Red Hat Linux
SUSE Linux
VMware ESXi 5.x
VMware ESXi 6.x
Detailed information available at: http://www.hp.com/storage/spock 
Product dimensions (H x W x D)  29 x 26 x 11 in </t>
  </si>
  <si>
    <t>HP - Mỹ</t>
  </si>
  <si>
    <t xml:space="preserve">2x Intel® Xeon® Gold 6126 2.6G,12C/24T,10.4GT/s, 19.25M Cache,Turbo,HT (125W) DDR4-2666
2 x 16GB RDIMM, 2666MT/s, Dual Rank
Hard Drive : None 2.5”
PERC H730P RAID Controller, 12Gb/s SAS, 2Gb NV Cache, Adapter (RAID 0,1,5,6,10,50,60)
Broadcom 57416 2 Port 10Gb Base-T + 5720 2 Port 1Gb Base-T, rNDC
iDRAC9 Enterprise with OME Server Configuration Management
OpenManage Integrations: Microsoft® System Center; VMware® vCenter™; BMC software (available from BMC)
24 x 2.5” SAS/SATA (HDD/SSD) with up to 12 NVMe PCIe SSD, max 122TB
Dual, Hot-plug, Redundant Power Supply (1+1), 1600W, 250 Volt Power Cord
C13 to C14, PDU Style, 12 AMP, 6.5 Feet (2m) Power Cord
Form factor: Rack (3U)Rack (2U), ReadyRails™ Sliding Rails 
Warranty : 3 Year ProSupport and NBD On-site Service
</t>
  </si>
  <si>
    <t>Intel - Mỹ</t>
  </si>
  <si>
    <t>Cisco ASA 5500 Edition Bundle ASA5515-K9 ASA 5515-X with SW, 6GE Data, 1GE Mgmt, AC, 3DES/AES</t>
  </si>
  <si>
    <t>ASA5515-K9</t>
  </si>
  <si>
    <t>Mã sản phẩm: 7206VXR / NPE-G2
Mô tả sản phẩm: Cisco 7206VXR với NPE-G2 bao gồm Cổng 3GigE / FE / E và IP SW
Bộ nhớ DRAM: 1 GB DDR SDRAM
Bộ nhớ flash: 256 MB
Kích thước (WxDxH): 42,7 cm x 43,2 cm x 13,3 cm</t>
  </si>
  <si>
    <t>7206VXR/NPE-G2</t>
  </si>
  <si>
    <t>2921-SEC/K9</t>
  </si>
  <si>
    <t>WS-C3750X-24T-E</t>
  </si>
  <si>
    <t>WS-C2960-48PST-L</t>
  </si>
  <si>
    <t>WS-C3850-48F-E</t>
  </si>
  <si>
    <t>WS-C2960-24LC-S</t>
  </si>
  <si>
    <t xml:space="preserve"> HWIC-2FE</t>
  </si>
  <si>
    <t>ECP-20W1000</t>
  </si>
  <si>
    <t xml:space="preserve"> XORCOM CXR2047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</si>
</sst>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3" formatCode="_(* #,##0.00_);_(* \(#,##0.00\);_(* &quot;-&quot;??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0_ ;\-#,##0\ "/>
    <numFmt numFmtId="169" formatCode="_(* #,##0_);_(* \(#,##0\);_(* &quot;-&quot;??_);_(@_)"/>
    <numFmt numFmtId="170" formatCode="\$#,##0\ ;\(\$#,##0\)"/>
    <numFmt numFmtId="171" formatCode="#,"/>
    <numFmt numFmtId="172" formatCode="#,##0\ &quot;DM&quot;;\-#,##0\ &quot;DM&quot;"/>
    <numFmt numFmtId="173" formatCode="0.000%"/>
    <numFmt numFmtId="174" formatCode="&quot;￥&quot;#,##0;&quot;￥&quot;\-#,##0"/>
    <numFmt numFmtId="175" formatCode="00.000"/>
    <numFmt numFmtId="176" formatCode="_(* #,##0.0_);_(* \(#,##0.0\);_(* &quot;-&quot;??_);_(@_)"/>
  </numFmts>
  <fonts count="27">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12"/>
      <name val="Arial"/>
      <family val="2"/>
    </font>
    <font>
      <sz val="9"/>
      <name val="Times New Roman"/>
      <family val="1"/>
    </font>
    <font>
      <b/>
      <sz val="1"/>
      <color indexed="8"/>
      <name val="Courier"/>
      <family val="3"/>
    </font>
    <font>
      <sz val="10"/>
      <name val="Helv"/>
      <family val="2"/>
    </font>
    <font>
      <sz val="14"/>
      <name val="뼻뮝"/>
      <family val="3"/>
    </font>
    <font>
      <sz val="12"/>
      <name val="바탕체"/>
      <family val="3"/>
    </font>
    <font>
      <sz val="12"/>
      <name val="뼻뮝"/>
      <family val="3"/>
    </font>
    <font>
      <sz val="12"/>
      <name val="新細明體"/>
      <charset val="136"/>
    </font>
    <font>
      <sz val="11"/>
      <name val="돋움"/>
      <family val="3"/>
    </font>
    <font>
      <sz val="10"/>
      <name val="굴림체"/>
      <family val="3"/>
    </font>
    <font>
      <sz val="10"/>
      <name val="Arial"/>
      <family val="2"/>
      <charset val="163"/>
    </font>
    <font>
      <b/>
      <sz val="13"/>
      <name val="Times New Roman"/>
      <family val="1"/>
    </font>
    <font>
      <sz val="13"/>
      <name val="Times New Roman"/>
      <family val="1"/>
    </font>
    <font>
      <b/>
      <sz val="11"/>
      <name val="Times New Roman"/>
      <family val="1"/>
    </font>
    <font>
      <sz val="11"/>
      <color theme="1"/>
      <name val="Times New Roman"/>
      <family val="1"/>
    </font>
    <font>
      <b/>
      <sz val="12"/>
      <color theme="1"/>
      <name val="Times New Roman"/>
      <family val="1"/>
    </font>
    <font>
      <b/>
      <sz val="11"/>
      <color theme="1"/>
      <name val="Times New Roman"/>
      <family val="1"/>
    </font>
    <font>
      <sz val="12"/>
      <color theme="1"/>
      <name val="Times New Roman"/>
      <family val="1"/>
    </font>
    <font>
      <sz val="18"/>
      <color theme="3"/>
      <name val="Calibri Light"/>
      <family val="2"/>
      <scheme val="major"/>
    </font>
    <font>
      <sz val="11"/>
      <name val="Times New Roman"/>
      <family val="1"/>
    </font>
    <font>
      <b/>
      <sz val="18"/>
      <color theme="1"/>
      <name val="Times New Roman"/>
      <family val="1"/>
    </font>
    <font>
      <b/>
      <sz val="11"/>
      <color rgb="FF000000"/>
      <name val="Arial"/>
      <family val="2"/>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5" tint="0.59999389629810485"/>
        <bgColor indexed="64"/>
      </patternFill>
    </fill>
  </fills>
  <borders count="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62">
    <xf numFmtId="0" fontId="0" fillId="0" borderId="0"/>
    <xf numFmtId="0" fontId="2" fillId="0" borderId="0"/>
    <xf numFmtId="43" fontId="4"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3" fontId="4" fillId="0" borderId="0" applyFont="0" applyFill="0" applyBorder="0" applyAlignment="0" applyProtection="0"/>
    <xf numFmtId="170" fontId="4" fillId="0" borderId="0" applyFont="0" applyFill="0" applyBorder="0" applyAlignment="0" applyProtection="0"/>
    <xf numFmtId="0" fontId="4" fillId="0" borderId="0" applyFont="0" applyFill="0" applyBorder="0" applyAlignment="0" applyProtection="0"/>
    <xf numFmtId="0" fontId="3" fillId="0" borderId="0"/>
    <xf numFmtId="0" fontId="3" fillId="0" borderId="0"/>
    <xf numFmtId="2" fontId="4"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171" fontId="7" fillId="0" borderId="0">
      <protection locked="0"/>
    </xf>
    <xf numFmtId="171" fontId="7" fillId="0" borderId="0">
      <protection locked="0"/>
    </xf>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15" fillId="0" borderId="0"/>
    <xf numFmtId="0" fontId="4" fillId="0" borderId="0"/>
    <xf numFmtId="0" fontId="4" fillId="0" borderId="0"/>
    <xf numFmtId="0" fontId="15" fillId="0" borderId="0"/>
    <xf numFmtId="9" fontId="6" fillId="0" borderId="0" applyFont="0" applyFill="0" applyBorder="0" applyAlignment="0" applyProtection="0"/>
    <xf numFmtId="9" fontId="4" fillId="0" borderId="0" applyFont="0" applyFill="0" applyBorder="0" applyAlignment="0" applyProtection="0"/>
    <xf numFmtId="0" fontId="4" fillId="0" borderId="0"/>
    <xf numFmtId="0" fontId="8" fillId="0" borderId="0"/>
    <xf numFmtId="0" fontId="8" fillId="0" borderId="0"/>
    <xf numFmtId="4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9" fontId="10" fillId="0" borderId="0" applyFont="0" applyFill="0" applyBorder="0" applyAlignment="0" applyProtection="0"/>
    <xf numFmtId="0" fontId="11" fillId="0" borderId="0"/>
    <xf numFmtId="172" fontId="13" fillId="0" borderId="0" applyFont="0" applyFill="0" applyBorder="0" applyAlignment="0" applyProtection="0"/>
    <xf numFmtId="173" fontId="13" fillId="0" borderId="0" applyFont="0" applyFill="0" applyBorder="0" applyAlignment="0" applyProtection="0"/>
    <xf numFmtId="174" fontId="13" fillId="0" borderId="0" applyFont="0" applyFill="0" applyBorder="0" applyAlignment="0" applyProtection="0"/>
    <xf numFmtId="175" fontId="13" fillId="0" borderId="0" applyFont="0" applyFill="0" applyBorder="0" applyAlignment="0" applyProtection="0"/>
    <xf numFmtId="0" fontId="14" fillId="0" borderId="0"/>
    <xf numFmtId="0" fontId="12" fillId="0" borderId="0"/>
    <xf numFmtId="164"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xf numFmtId="0" fontId="2" fillId="0" borderId="0"/>
    <xf numFmtId="0" fontId="23" fillId="0" borderId="0" applyNumberFormat="0" applyFill="0" applyBorder="0" applyAlignment="0" applyProtection="0"/>
    <xf numFmtId="43" fontId="3" fillId="0" borderId="0" applyFont="0" applyFill="0" applyBorder="0" applyAlignment="0" applyProtection="0"/>
  </cellStyleXfs>
  <cellXfs count="41">
    <xf numFmtId="0" fontId="0" fillId="0" borderId="0" xfId="0"/>
    <xf numFmtId="0" fontId="19" fillId="0" borderId="0" xfId="0" applyFont="1"/>
    <xf numFmtId="0" fontId="24" fillId="2" borderId="0" xfId="0" applyFont="1" applyFill="1" applyBorder="1"/>
    <xf numFmtId="0" fontId="0" fillId="2" borderId="0" xfId="0" applyFill="1"/>
    <xf numFmtId="0" fontId="18" fillId="2" borderId="0" xfId="0" applyFont="1" applyFill="1" applyBorder="1" applyAlignment="1">
      <alignment horizontal="center"/>
    </xf>
    <xf numFmtId="0" fontId="18" fillId="2" borderId="0" xfId="0" applyFont="1" applyFill="1" applyBorder="1"/>
    <xf numFmtId="0" fontId="18" fillId="2" borderId="0" xfId="0" applyFont="1" applyFill="1" applyBorder="1" applyAlignment="1">
      <alignment horizontal="right"/>
    </xf>
    <xf numFmtId="0" fontId="18" fillId="2" borderId="0" xfId="0" applyFont="1" applyFill="1" applyBorder="1" applyAlignment="1">
      <alignment horizontal="center" vertical="center" wrapText="1"/>
    </xf>
    <xf numFmtId="0" fontId="18" fillId="2" borderId="0" xfId="0" applyFont="1" applyFill="1" applyBorder="1" applyAlignment="1">
      <alignment horizontal="right" vertical="center" wrapText="1"/>
    </xf>
    <xf numFmtId="0" fontId="25" fillId="2" borderId="0" xfId="60" applyFont="1" applyFill="1" applyBorder="1" applyAlignment="1">
      <alignment horizontal="centerContinuous" vertical="center" wrapText="1"/>
    </xf>
    <xf numFmtId="0" fontId="21" fillId="2" borderId="0" xfId="0" applyFont="1" applyFill="1" applyBorder="1" applyAlignment="1">
      <alignment horizontal="centerContinuous" vertical="center" wrapText="1"/>
    </xf>
    <xf numFmtId="0" fontId="21" fillId="2" borderId="0" xfId="0" applyFont="1" applyFill="1" applyBorder="1" applyAlignment="1">
      <alignment horizontal="centerContinuous"/>
    </xf>
    <xf numFmtId="0" fontId="16" fillId="2" borderId="4" xfId="1" applyFont="1" applyFill="1" applyBorder="1" applyAlignment="1">
      <alignment horizontal="center" vertical="center" wrapText="1"/>
    </xf>
    <xf numFmtId="176" fontId="16" fillId="2" borderId="4" xfId="2" applyNumberFormat="1" applyFont="1" applyFill="1" applyBorder="1" applyAlignment="1">
      <alignment horizontal="center" vertical="center" wrapText="1"/>
    </xf>
    <xf numFmtId="0" fontId="16" fillId="2" borderId="5" xfId="1" applyFont="1" applyFill="1" applyBorder="1" applyAlignment="1">
      <alignment horizontal="center" vertical="center" wrapText="1"/>
    </xf>
    <xf numFmtId="0" fontId="20" fillId="3" borderId="3" xfId="0" applyFont="1" applyFill="1" applyBorder="1" applyAlignment="1">
      <alignment horizontal="center" vertical="center"/>
    </xf>
    <xf numFmtId="0" fontId="20" fillId="3" borderId="3" xfId="0" applyFont="1" applyFill="1" applyBorder="1" applyAlignment="1">
      <alignment horizontal="left" vertical="center" wrapText="1"/>
    </xf>
    <xf numFmtId="0" fontId="20" fillId="3" borderId="3" xfId="0" applyFont="1" applyFill="1" applyBorder="1" applyAlignment="1">
      <alignment horizontal="center" vertical="center" wrapText="1"/>
    </xf>
    <xf numFmtId="3" fontId="20" fillId="3" borderId="3" xfId="0" applyNumberFormat="1" applyFont="1" applyFill="1" applyBorder="1" applyAlignment="1">
      <alignment horizontal="right" vertical="center"/>
    </xf>
    <xf numFmtId="0" fontId="22" fillId="0" borderId="0" xfId="0" applyFont="1" applyFill="1" applyAlignment="1">
      <alignment vertical="center"/>
    </xf>
    <xf numFmtId="0" fontId="20" fillId="4" borderId="3" xfId="0" applyFont="1" applyFill="1" applyBorder="1" applyAlignment="1">
      <alignment horizontal="center" vertical="center"/>
    </xf>
    <xf numFmtId="0" fontId="20" fillId="4" borderId="3" xfId="0" applyFont="1" applyFill="1" applyBorder="1" applyAlignment="1">
      <alignment horizontal="center" vertical="center" wrapText="1"/>
    </xf>
    <xf numFmtId="169" fontId="20" fillId="4" borderId="6" xfId="61" applyNumberFormat="1" applyFont="1" applyFill="1" applyBorder="1" applyAlignment="1">
      <alignment horizontal="center" vertical="center"/>
    </xf>
    <xf numFmtId="169" fontId="20" fillId="4" borderId="3" xfId="61" applyNumberFormat="1" applyFont="1" applyFill="1" applyBorder="1" applyAlignment="1">
      <alignment horizontal="center" vertical="center"/>
    </xf>
    <xf numFmtId="3" fontId="20" fillId="0" borderId="3" xfId="0" applyNumberFormat="1" applyFont="1" applyFill="1" applyBorder="1" applyAlignment="1">
      <alignment horizontal="right" vertical="center"/>
    </xf>
    <xf numFmtId="0" fontId="20" fillId="0" borderId="3" xfId="0" applyFont="1" applyFill="1" applyBorder="1" applyAlignment="1">
      <alignment horizontal="center" vertical="center"/>
    </xf>
    <xf numFmtId="0" fontId="20" fillId="0" borderId="3" xfId="0" applyFont="1" applyFill="1" applyBorder="1" applyAlignment="1">
      <alignment horizontal="left" vertical="center" wrapText="1"/>
    </xf>
    <xf numFmtId="0" fontId="17" fillId="2" borderId="4" xfId="1" applyFont="1" applyFill="1" applyBorder="1" applyAlignment="1">
      <alignment horizontal="left" vertical="center" wrapText="1"/>
    </xf>
    <xf numFmtId="0" fontId="20" fillId="0" borderId="4" xfId="0" applyFont="1" applyFill="1" applyBorder="1" applyAlignment="1">
      <alignment horizontal="center" vertical="center"/>
    </xf>
    <xf numFmtId="0" fontId="20" fillId="0" borderId="4" xfId="0" applyFont="1" applyFill="1" applyBorder="1" applyAlignment="1">
      <alignment horizontal="left" vertical="center" wrapText="1"/>
    </xf>
    <xf numFmtId="3" fontId="20" fillId="0" borderId="4" xfId="0" applyNumberFormat="1" applyFont="1" applyFill="1" applyBorder="1" applyAlignment="1">
      <alignment horizontal="right" vertical="center"/>
    </xf>
    <xf numFmtId="0" fontId="22" fillId="0" borderId="4" xfId="0" quotePrefix="1" applyFont="1" applyFill="1" applyBorder="1" applyAlignment="1">
      <alignment horizontal="left" vertical="center" wrapText="1"/>
    </xf>
    <xf numFmtId="0" fontId="22" fillId="0" borderId="4" xfId="0" applyFont="1" applyFill="1" applyBorder="1" applyAlignment="1">
      <alignment horizontal="left" vertical="center" wrapText="1"/>
    </xf>
    <xf numFmtId="0" fontId="20" fillId="4" borderId="3" xfId="0" applyFont="1" applyFill="1" applyBorder="1" applyAlignment="1">
      <alignment horizontal="left" vertical="center" wrapText="1"/>
    </xf>
    <xf numFmtId="3" fontId="20" fillId="4" borderId="3" xfId="0" applyNumberFormat="1" applyFont="1" applyFill="1" applyBorder="1" applyAlignment="1">
      <alignment horizontal="right" vertical="center"/>
    </xf>
    <xf numFmtId="0" fontId="22" fillId="0" borderId="3" xfId="0" applyFont="1" applyFill="1" applyBorder="1" applyAlignment="1">
      <alignment horizontal="left" vertical="center" wrapText="1"/>
    </xf>
    <xf numFmtId="0" fontId="0" fillId="0" borderId="3" xfId="0" quotePrefix="1" applyBorder="1" applyAlignment="1">
      <alignment wrapText="1"/>
    </xf>
    <xf numFmtId="0" fontId="21" fillId="0" borderId="3" xfId="0" applyFont="1" applyBorder="1" applyAlignment="1">
      <alignment horizontal="center" vertical="top" wrapText="1"/>
    </xf>
    <xf numFmtId="0" fontId="26" fillId="0" borderId="0" xfId="0" applyFont="1" applyAlignment="1">
      <alignment vertical="center" wrapText="1"/>
    </xf>
    <xf numFmtId="3" fontId="0" fillId="0" borderId="0" xfId="0" applyNumberFormat="1"/>
    <xf numFmtId="0" fontId="20" fillId="0" borderId="0" xfId="0" applyFont="1" applyFill="1" applyAlignment="1">
      <alignment horizontal="center" vertical="center"/>
    </xf>
  </cellXfs>
  <cellStyles count="62">
    <cellStyle name="Comma 10 3" xfId="3"/>
    <cellStyle name="Comma 2" xfId="4"/>
    <cellStyle name="Comma 2 2" xfId="5"/>
    <cellStyle name="Comma 2 2 2" xfId="61"/>
    <cellStyle name="Comma 3" xfId="6"/>
    <cellStyle name="Comma 4" xfId="2"/>
    <cellStyle name="Comma0" xfId="7"/>
    <cellStyle name="Currency0" xfId="8"/>
    <cellStyle name="Date" xfId="9"/>
    <cellStyle name="Excel Built-in Normal" xfId="10"/>
    <cellStyle name="Excel Built-in Normal 2" xfId="11"/>
    <cellStyle name="Fixed" xfId="12"/>
    <cellStyle name="Header1" xfId="13"/>
    <cellStyle name="Header2" xfId="14"/>
    <cellStyle name="Heading1" xfId="15"/>
    <cellStyle name="Heading2" xfId="16"/>
    <cellStyle name="Ledger 17 x 11 in" xfId="17"/>
    <cellStyle name="Ledger 17 x 11 in 2" xfId="59"/>
    <cellStyle name="Normal" xfId="0" builtinId="0"/>
    <cellStyle name="Normal 10" xfId="18"/>
    <cellStyle name="Normal 12" xfId="19"/>
    <cellStyle name="Normal 13 2" xfId="20"/>
    <cellStyle name="Normal 180" xfId="21"/>
    <cellStyle name="Normal 180 2" xfId="22"/>
    <cellStyle name="Normal 195" xfId="23"/>
    <cellStyle name="Normal 197" xfId="24"/>
    <cellStyle name="Normal 199" xfId="25"/>
    <cellStyle name="Normal 2" xfId="26"/>
    <cellStyle name="Normal 2 10" xfId="27"/>
    <cellStyle name="Normal 2 2 2 2 2 2 2 2 2" xfId="28"/>
    <cellStyle name="Normal 208 2" xfId="29"/>
    <cellStyle name="Normal 21" xfId="30"/>
    <cellStyle name="Normal 21 3" xfId="31"/>
    <cellStyle name="Normal 28" xfId="32"/>
    <cellStyle name="Normal 3" xfId="33"/>
    <cellStyle name="Normal 3 2" xfId="34"/>
    <cellStyle name="Normal 3 2 2" xfId="35"/>
    <cellStyle name="Normal 4" xfId="1"/>
    <cellStyle name="Normal 50" xfId="36"/>
    <cellStyle name="Normal 7 2 2" xfId="37"/>
    <cellStyle name="Percent 2" xfId="38"/>
    <cellStyle name="Percent 3" xfId="39"/>
    <cellStyle name="Standard_Eröffnungsbeleg - Massenanlage" xfId="40"/>
    <cellStyle name="Style 1" xfId="41"/>
    <cellStyle name="Style 1 3" xfId="42"/>
    <cellStyle name="Title" xfId="60" builtinId="15"/>
    <cellStyle name="똿뗦먛귟 [0.00]_PRODUCT DETAIL Q1" xfId="43"/>
    <cellStyle name="똿뗦먛귟_PRODUCT DETAIL Q1" xfId="44"/>
    <cellStyle name="믅됞 [0.00]_PRODUCT DETAIL Q1" xfId="45"/>
    <cellStyle name="믅됞_PRODUCT DETAIL Q1" xfId="46"/>
    <cellStyle name="백분율_95" xfId="47"/>
    <cellStyle name="뷭?_BOOKSHIP" xfId="48"/>
    <cellStyle name="콤마 [0]_1202" xfId="49"/>
    <cellStyle name="콤마_1202" xfId="50"/>
    <cellStyle name="통화 [0]_1202" xfId="51"/>
    <cellStyle name="통화_1202" xfId="52"/>
    <cellStyle name="표준_(정보부문)월별인원계획" xfId="53"/>
    <cellStyle name="一般_Book1" xfId="54"/>
    <cellStyle name="千分位[0]_Book1" xfId="55"/>
    <cellStyle name="千分位_Book1" xfId="56"/>
    <cellStyle name="貨幣 [0]_Book1" xfId="57"/>
    <cellStyle name="貨幣_Book1" xfId="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jp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jpg"/><Relationship Id="rId5" Type="http://schemas.openxmlformats.org/officeDocument/2006/relationships/image" Target="../media/image5.jpg"/><Relationship Id="rId4"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oneCellAnchor>
    <xdr:from>
      <xdr:col>0</xdr:col>
      <xdr:colOff>168088</xdr:colOff>
      <xdr:row>0</xdr:row>
      <xdr:rowOff>134471</xdr:rowOff>
    </xdr:from>
    <xdr:ext cx="3264973" cy="840440"/>
    <xdr:sp macro="" textlink="">
      <xdr:nvSpPr>
        <xdr:cNvPr id="2" name="TextBox 1"/>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CÔNG NGHỆ THÔNG TIN</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editAs="oneCell">
    <xdr:from>
      <xdr:col>2</xdr:col>
      <xdr:colOff>161924</xdr:colOff>
      <xdr:row>10</xdr:row>
      <xdr:rowOff>277749</xdr:rowOff>
    </xdr:from>
    <xdr:to>
      <xdr:col>6</xdr:col>
      <xdr:colOff>1266824</xdr:colOff>
      <xdr:row>10</xdr:row>
      <xdr:rowOff>3836289</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48224" y="3240024"/>
          <a:ext cx="4448175" cy="3558540"/>
        </a:xfrm>
        <a:prstGeom prst="rect">
          <a:avLst/>
        </a:prstGeom>
      </xdr:spPr>
    </xdr:pic>
    <xdr:clientData/>
  </xdr:twoCellAnchor>
  <xdr:twoCellAnchor editAs="oneCell">
    <xdr:from>
      <xdr:col>2</xdr:col>
      <xdr:colOff>200024</xdr:colOff>
      <xdr:row>52</xdr:row>
      <xdr:rowOff>323849</xdr:rowOff>
    </xdr:from>
    <xdr:to>
      <xdr:col>6</xdr:col>
      <xdr:colOff>1009650</xdr:colOff>
      <xdr:row>52</xdr:row>
      <xdr:rowOff>4476750</xdr:rowOff>
    </xdr:to>
    <xdr:pic>
      <xdr:nvPicPr>
        <xdr:cNvPr id="4" name="Pictur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86324" y="19040474"/>
          <a:ext cx="4152901" cy="4152901"/>
        </a:xfrm>
        <a:prstGeom prst="rect">
          <a:avLst/>
        </a:prstGeom>
      </xdr:spPr>
    </xdr:pic>
    <xdr:clientData/>
  </xdr:twoCellAnchor>
  <xdr:twoCellAnchor editAs="oneCell">
    <xdr:from>
      <xdr:col>2</xdr:col>
      <xdr:colOff>161925</xdr:colOff>
      <xdr:row>46</xdr:row>
      <xdr:rowOff>857250</xdr:rowOff>
    </xdr:from>
    <xdr:to>
      <xdr:col>7</xdr:col>
      <xdr:colOff>100497</xdr:colOff>
      <xdr:row>46</xdr:row>
      <xdr:rowOff>1952625</xdr:rowOff>
    </xdr:to>
    <xdr:pic>
      <xdr:nvPicPr>
        <xdr:cNvPr id="5" name="Picture 4"/>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27491" b="22640"/>
        <a:stretch/>
      </xdr:blipFill>
      <xdr:spPr>
        <a:xfrm>
          <a:off x="4848225" y="18973800"/>
          <a:ext cx="4901097" cy="1095375"/>
        </a:xfrm>
        <a:prstGeom prst="rect">
          <a:avLst/>
        </a:prstGeom>
      </xdr:spPr>
    </xdr:pic>
    <xdr:clientData/>
  </xdr:twoCellAnchor>
  <xdr:twoCellAnchor editAs="oneCell">
    <xdr:from>
      <xdr:col>2</xdr:col>
      <xdr:colOff>0</xdr:colOff>
      <xdr:row>39</xdr:row>
      <xdr:rowOff>219075</xdr:rowOff>
    </xdr:from>
    <xdr:to>
      <xdr:col>6</xdr:col>
      <xdr:colOff>1238529</xdr:colOff>
      <xdr:row>39</xdr:row>
      <xdr:rowOff>1962150</xdr:rowOff>
    </xdr:to>
    <xdr:pic>
      <xdr:nvPicPr>
        <xdr:cNvPr id="6" name="Picture 5"/>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18062" b="9251"/>
        <a:stretch/>
      </xdr:blipFill>
      <xdr:spPr>
        <a:xfrm>
          <a:off x="4686300" y="16744950"/>
          <a:ext cx="4581804" cy="1743075"/>
        </a:xfrm>
        <a:prstGeom prst="rect">
          <a:avLst/>
        </a:prstGeom>
      </xdr:spPr>
    </xdr:pic>
    <xdr:clientData/>
  </xdr:twoCellAnchor>
  <xdr:twoCellAnchor editAs="oneCell">
    <xdr:from>
      <xdr:col>2</xdr:col>
      <xdr:colOff>409575</xdr:colOff>
      <xdr:row>37</xdr:row>
      <xdr:rowOff>514350</xdr:rowOff>
    </xdr:from>
    <xdr:to>
      <xdr:col>7</xdr:col>
      <xdr:colOff>1187450</xdr:colOff>
      <xdr:row>37</xdr:row>
      <xdr:rowOff>2667000</xdr:rowOff>
    </xdr:to>
    <xdr:pic>
      <xdr:nvPicPr>
        <xdr:cNvPr id="7" name="Picture 6"/>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5095875" y="13077825"/>
          <a:ext cx="5740400" cy="2152650"/>
        </a:xfrm>
        <a:prstGeom prst="rect">
          <a:avLst/>
        </a:prstGeom>
      </xdr:spPr>
    </xdr:pic>
    <xdr:clientData/>
  </xdr:twoCellAnchor>
  <xdr:twoCellAnchor editAs="oneCell">
    <xdr:from>
      <xdr:col>2</xdr:col>
      <xdr:colOff>447675</xdr:colOff>
      <xdr:row>14</xdr:row>
      <xdr:rowOff>695325</xdr:rowOff>
    </xdr:from>
    <xdr:to>
      <xdr:col>7</xdr:col>
      <xdr:colOff>0</xdr:colOff>
      <xdr:row>14</xdr:row>
      <xdr:rowOff>2019300</xdr:rowOff>
    </xdr:to>
    <xdr:pic>
      <xdr:nvPicPr>
        <xdr:cNvPr id="8" name="Picture 7"/>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5133975" y="9458325"/>
          <a:ext cx="4514850" cy="1323975"/>
        </a:xfrm>
        <a:prstGeom prst="rect">
          <a:avLst/>
        </a:prstGeom>
      </xdr:spPr>
    </xdr:pic>
    <xdr:clientData/>
  </xdr:twoCellAnchor>
  <xdr:twoCellAnchor editAs="oneCell">
    <xdr:from>
      <xdr:col>2</xdr:col>
      <xdr:colOff>304800</xdr:colOff>
      <xdr:row>12</xdr:row>
      <xdr:rowOff>371475</xdr:rowOff>
    </xdr:from>
    <xdr:to>
      <xdr:col>7</xdr:col>
      <xdr:colOff>422275</xdr:colOff>
      <xdr:row>12</xdr:row>
      <xdr:rowOff>3394075</xdr:rowOff>
    </xdr:to>
    <xdr:pic>
      <xdr:nvPicPr>
        <xdr:cNvPr id="9" name="Picture 8"/>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4991100" y="8934450"/>
          <a:ext cx="5080000" cy="30226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Views>
    <sheetView tabSelected="1" zoomScale="80" zoomScaleNormal="80" workbookViewId="0">
      <selection activeCell="B13" sqref="B13"/>
    </sheetView>
  </sheetViews>
  <sheetFormatPr defaultRowHeight="15"/>
  <cols>
    <col min="1" max="1" width="6.85546875" style="1" customWidth="1"/>
    <col min="2" max="2" width="61.28515625" customWidth="1"/>
    <col min="3" max="3" width="14.28515625" customWidth="1"/>
    <col min="6" max="6" width="16.7109375" customWidth="1"/>
    <col min="7" max="7" width="23.7109375" customWidth="1"/>
    <col min="8" max="8" width="22.28515625" customWidth="1"/>
    <col min="11" max="11" width="13.7109375" bestFit="1" customWidth="1"/>
  </cols>
  <sheetData>
    <row r="1" spans="1:8">
      <c r="A1" s="2"/>
      <c r="B1" s="3"/>
      <c r="C1" s="4"/>
      <c r="D1" s="5"/>
      <c r="E1" s="5"/>
      <c r="F1" s="5"/>
      <c r="G1" s="6"/>
      <c r="H1" s="6"/>
    </row>
    <row r="2" spans="1:8" ht="39" customHeight="1">
      <c r="A2" s="7"/>
      <c r="B2" s="7"/>
      <c r="C2" s="7"/>
      <c r="D2" s="7"/>
      <c r="E2" s="7"/>
      <c r="F2" s="7"/>
      <c r="G2" s="8"/>
      <c r="H2" s="6"/>
    </row>
    <row r="3" spans="1:8">
      <c r="A3" s="7"/>
      <c r="B3" s="7"/>
      <c r="C3" s="7"/>
      <c r="D3" s="7"/>
      <c r="E3" s="7"/>
      <c r="F3" s="7"/>
      <c r="G3" s="8"/>
      <c r="H3" s="6"/>
    </row>
    <row r="4" spans="1:8">
      <c r="A4" s="7"/>
      <c r="B4" s="7"/>
      <c r="C4" s="7"/>
      <c r="D4" s="7"/>
      <c r="E4" s="7"/>
      <c r="F4" s="7"/>
      <c r="G4" s="8"/>
      <c r="H4" s="6"/>
    </row>
    <row r="5" spans="1:8">
      <c r="A5" s="7"/>
      <c r="B5" s="7"/>
      <c r="C5" s="7"/>
      <c r="D5" s="7"/>
      <c r="E5" s="7"/>
      <c r="F5" s="7"/>
      <c r="G5" s="8"/>
      <c r="H5" s="6"/>
    </row>
    <row r="6" spans="1:8" ht="45">
      <c r="A6" s="9" t="s">
        <v>28</v>
      </c>
      <c r="B6" s="10"/>
      <c r="C6" s="10"/>
      <c r="D6" s="10"/>
      <c r="E6" s="10"/>
      <c r="F6" s="10"/>
      <c r="G6" s="10"/>
      <c r="H6" s="11"/>
    </row>
    <row r="7" spans="1:8" ht="15.75">
      <c r="A7" s="40"/>
      <c r="B7" s="40"/>
      <c r="C7" s="40"/>
      <c r="D7" s="40"/>
      <c r="E7" s="40"/>
      <c r="F7" s="40"/>
      <c r="G7" s="40"/>
      <c r="H7" s="40"/>
    </row>
    <row r="8" spans="1:8" ht="13.15" customHeight="1">
      <c r="A8" s="20" t="s">
        <v>2</v>
      </c>
      <c r="B8" s="21" t="s">
        <v>29</v>
      </c>
      <c r="C8" s="21" t="s">
        <v>30</v>
      </c>
      <c r="D8" s="21" t="s">
        <v>31</v>
      </c>
      <c r="E8" s="20" t="s">
        <v>32</v>
      </c>
      <c r="F8" s="20" t="s">
        <v>33</v>
      </c>
      <c r="G8" s="22" t="s">
        <v>34</v>
      </c>
      <c r="H8" s="23" t="s">
        <v>35</v>
      </c>
    </row>
    <row r="9" spans="1:8" s="19" customFormat="1" ht="15.75">
      <c r="A9" s="15" t="s">
        <v>36</v>
      </c>
      <c r="B9" s="16" t="s">
        <v>37</v>
      </c>
      <c r="C9" s="17"/>
      <c r="D9" s="17"/>
      <c r="E9" s="15" t="s">
        <v>63</v>
      </c>
      <c r="F9" s="15">
        <v>2</v>
      </c>
      <c r="G9" s="18"/>
      <c r="H9" s="18">
        <f>SUM(H10:H35)</f>
        <v>15215000000</v>
      </c>
    </row>
    <row r="10" spans="1:8" ht="47.25">
      <c r="A10" s="25">
        <v>1</v>
      </c>
      <c r="B10" s="26" t="s">
        <v>4</v>
      </c>
      <c r="C10" s="26" t="s">
        <v>38</v>
      </c>
      <c r="D10" s="26" t="s">
        <v>39</v>
      </c>
      <c r="E10" s="25" t="s">
        <v>1</v>
      </c>
      <c r="F10" s="25">
        <v>2</v>
      </c>
      <c r="G10" s="24">
        <v>400000000</v>
      </c>
      <c r="H10" s="24">
        <f>G10*F10</f>
        <v>800000000</v>
      </c>
    </row>
    <row r="11" spans="1:8" ht="409.5">
      <c r="A11" s="12"/>
      <c r="B11" s="27" t="s">
        <v>40</v>
      </c>
      <c r="C11" s="12"/>
      <c r="D11" s="12"/>
      <c r="E11" s="12"/>
      <c r="F11" s="13"/>
      <c r="G11" s="13"/>
      <c r="H11" s="14"/>
    </row>
    <row r="12" spans="1:8" ht="31.5">
      <c r="A12" s="25">
        <v>2</v>
      </c>
      <c r="B12" s="26" t="s">
        <v>6</v>
      </c>
      <c r="C12" s="26" t="s">
        <v>41</v>
      </c>
      <c r="D12" s="26" t="s">
        <v>42</v>
      </c>
      <c r="E12" s="25" t="s">
        <v>1</v>
      </c>
      <c r="F12" s="25">
        <v>6</v>
      </c>
      <c r="G12" s="24">
        <v>500000000</v>
      </c>
      <c r="H12" s="24">
        <f>G12*F12</f>
        <v>3000000000</v>
      </c>
    </row>
    <row r="13" spans="1:8" ht="323.25" customHeight="1">
      <c r="A13" s="25"/>
      <c r="B13" s="35" t="s">
        <v>80</v>
      </c>
      <c r="C13" s="26"/>
      <c r="D13" s="26"/>
      <c r="E13" s="25"/>
      <c r="F13" s="25"/>
      <c r="G13" s="24"/>
      <c r="H13" s="24"/>
    </row>
    <row r="14" spans="1:8" ht="31.5">
      <c r="A14" s="25">
        <v>3</v>
      </c>
      <c r="B14" s="26" t="s">
        <v>22</v>
      </c>
      <c r="C14" s="26" t="s">
        <v>77</v>
      </c>
      <c r="D14" s="26" t="s">
        <v>79</v>
      </c>
      <c r="E14" s="25" t="s">
        <v>1</v>
      </c>
      <c r="F14" s="25">
        <v>2</v>
      </c>
      <c r="G14" s="24">
        <v>200000000</v>
      </c>
      <c r="H14" s="24">
        <f>G14*F14</f>
        <v>400000000</v>
      </c>
    </row>
    <row r="15" spans="1:8" ht="409.5" customHeight="1">
      <c r="A15" s="25"/>
      <c r="B15" s="35" t="s">
        <v>78</v>
      </c>
      <c r="C15" s="26"/>
      <c r="D15" s="26"/>
      <c r="E15" s="25"/>
      <c r="F15" s="25"/>
      <c r="G15" s="24"/>
      <c r="H15" s="24"/>
    </row>
    <row r="16" spans="1:8" ht="31.5">
      <c r="A16" s="25">
        <v>4</v>
      </c>
      <c r="B16" s="26" t="s">
        <v>3</v>
      </c>
      <c r="C16" s="26"/>
      <c r="D16" s="26" t="s">
        <v>81</v>
      </c>
      <c r="E16" s="25" t="s">
        <v>1</v>
      </c>
      <c r="F16" s="25">
        <v>60</v>
      </c>
      <c r="G16" s="24">
        <v>7000000</v>
      </c>
      <c r="H16" s="24">
        <f>G16*F16</f>
        <v>420000000</v>
      </c>
    </row>
    <row r="17" spans="1:11" ht="18.75" customHeight="1">
      <c r="A17" s="25">
        <v>5</v>
      </c>
      <c r="B17" s="26" t="s">
        <v>7</v>
      </c>
      <c r="C17" s="26" t="s">
        <v>83</v>
      </c>
      <c r="D17" s="26" t="s">
        <v>47</v>
      </c>
      <c r="E17" s="25" t="s">
        <v>1</v>
      </c>
      <c r="F17" s="25">
        <v>2</v>
      </c>
      <c r="G17" s="24">
        <v>100000000</v>
      </c>
      <c r="H17" s="24">
        <f>G17*F17</f>
        <v>200000000</v>
      </c>
    </row>
    <row r="18" spans="1:11" ht="38.25" customHeight="1">
      <c r="A18" s="25"/>
      <c r="B18" s="35" t="s">
        <v>82</v>
      </c>
      <c r="C18" s="26"/>
      <c r="D18" s="26"/>
      <c r="E18" s="25"/>
      <c r="F18" s="25"/>
      <c r="G18" s="24"/>
      <c r="H18" s="24"/>
    </row>
    <row r="19" spans="1:11" ht="30">
      <c r="A19" s="25">
        <v>6</v>
      </c>
      <c r="B19" s="26" t="s">
        <v>8</v>
      </c>
      <c r="C19" s="38" t="s">
        <v>85</v>
      </c>
      <c r="D19" s="26" t="s">
        <v>47</v>
      </c>
      <c r="E19" s="25" t="s">
        <v>1</v>
      </c>
      <c r="F19" s="25">
        <v>2</v>
      </c>
      <c r="G19" s="24">
        <v>650000000</v>
      </c>
      <c r="H19" s="24">
        <f t="shared" ref="H19:H27" si="0">G19*F19</f>
        <v>1300000000</v>
      </c>
    </row>
    <row r="20" spans="1:11" ht="100.5" customHeight="1">
      <c r="A20" s="25"/>
      <c r="B20" s="35" t="s">
        <v>84</v>
      </c>
      <c r="C20" s="26"/>
      <c r="D20" s="26"/>
      <c r="E20" s="25"/>
      <c r="F20" s="25"/>
      <c r="G20" s="24"/>
      <c r="H20" s="24"/>
    </row>
    <row r="21" spans="1:11" ht="15.75">
      <c r="A21" s="25">
        <v>7</v>
      </c>
      <c r="B21" s="26" t="s">
        <v>5</v>
      </c>
      <c r="C21" s="26" t="s">
        <v>86</v>
      </c>
      <c r="D21" s="26" t="s">
        <v>47</v>
      </c>
      <c r="E21" s="25" t="s">
        <v>1</v>
      </c>
      <c r="F21" s="25">
        <v>4</v>
      </c>
      <c r="G21" s="24">
        <v>100000000</v>
      </c>
      <c r="H21" s="24">
        <f t="shared" si="0"/>
        <v>400000000</v>
      </c>
    </row>
    <row r="22" spans="1:11" ht="31.5">
      <c r="A22" s="25">
        <v>8</v>
      </c>
      <c r="B22" s="26" t="s">
        <v>11</v>
      </c>
      <c r="C22" s="26" t="s">
        <v>87</v>
      </c>
      <c r="D22" s="26" t="s">
        <v>47</v>
      </c>
      <c r="E22" s="25" t="s">
        <v>1</v>
      </c>
      <c r="F22" s="25">
        <v>2</v>
      </c>
      <c r="G22" s="24">
        <v>200000000</v>
      </c>
      <c r="H22" s="24">
        <f t="shared" si="0"/>
        <v>400000000</v>
      </c>
    </row>
    <row r="23" spans="1:11" ht="31.5">
      <c r="A23" s="25">
        <v>9</v>
      </c>
      <c r="B23" s="26" t="s">
        <v>9</v>
      </c>
      <c r="C23" s="26" t="s">
        <v>88</v>
      </c>
      <c r="D23" s="26" t="s">
        <v>47</v>
      </c>
      <c r="E23" s="25" t="s">
        <v>1</v>
      </c>
      <c r="F23" s="25">
        <v>10</v>
      </c>
      <c r="G23" s="24">
        <v>79000000</v>
      </c>
      <c r="H23" s="24">
        <f t="shared" si="0"/>
        <v>790000000</v>
      </c>
    </row>
    <row r="24" spans="1:11" ht="31.5">
      <c r="A24" s="25">
        <v>10</v>
      </c>
      <c r="B24" s="26" t="s">
        <v>10</v>
      </c>
      <c r="C24" s="26" t="s">
        <v>89</v>
      </c>
      <c r="D24" s="26" t="s">
        <v>47</v>
      </c>
      <c r="E24" s="25" t="s">
        <v>1</v>
      </c>
      <c r="F24" s="25">
        <v>2</v>
      </c>
      <c r="G24" s="24">
        <v>450000000</v>
      </c>
      <c r="H24" s="24">
        <f t="shared" si="0"/>
        <v>900000000</v>
      </c>
    </row>
    <row r="25" spans="1:11" ht="31.5">
      <c r="A25" s="25">
        <v>11</v>
      </c>
      <c r="B25" s="26" t="s">
        <v>12</v>
      </c>
      <c r="C25" s="26" t="s">
        <v>90</v>
      </c>
      <c r="D25" s="26" t="s">
        <v>47</v>
      </c>
      <c r="E25" s="25" t="s">
        <v>1</v>
      </c>
      <c r="F25" s="25">
        <v>20</v>
      </c>
      <c r="G25" s="24">
        <v>20000000</v>
      </c>
      <c r="H25" s="24">
        <f t="shared" si="0"/>
        <v>400000000</v>
      </c>
    </row>
    <row r="26" spans="1:11" ht="15.75">
      <c r="A26" s="25">
        <v>12</v>
      </c>
      <c r="B26" s="26" t="s">
        <v>13</v>
      </c>
      <c r="C26" s="26" t="s">
        <v>91</v>
      </c>
      <c r="D26" s="26" t="s">
        <v>47</v>
      </c>
      <c r="E26" s="25" t="s">
        <v>1</v>
      </c>
      <c r="F26" s="25">
        <v>4</v>
      </c>
      <c r="G26" s="24">
        <v>12000000</v>
      </c>
      <c r="H26" s="24">
        <f t="shared" si="0"/>
        <v>48000000</v>
      </c>
    </row>
    <row r="27" spans="1:11" ht="31.5">
      <c r="A27" s="25">
        <v>13</v>
      </c>
      <c r="B27" s="26" t="s">
        <v>14</v>
      </c>
      <c r="C27" s="26" t="s">
        <v>92</v>
      </c>
      <c r="D27" s="26"/>
      <c r="E27" s="25" t="s">
        <v>1</v>
      </c>
      <c r="F27" s="25">
        <v>4</v>
      </c>
      <c r="G27" s="24">
        <v>15000000</v>
      </c>
      <c r="H27" s="24">
        <f t="shared" si="0"/>
        <v>60000000</v>
      </c>
      <c r="K27" s="39"/>
    </row>
    <row r="28" spans="1:11" ht="31.5">
      <c r="A28" s="25">
        <v>14</v>
      </c>
      <c r="B28" s="26" t="s">
        <v>18</v>
      </c>
      <c r="C28" s="26" t="s">
        <v>93</v>
      </c>
      <c r="D28" s="26"/>
      <c r="E28" s="25" t="s">
        <v>1</v>
      </c>
      <c r="F28" s="25">
        <v>2</v>
      </c>
      <c r="G28" s="24">
        <v>130000000</v>
      </c>
      <c r="H28" s="24">
        <f>G28*F28</f>
        <v>260000000</v>
      </c>
    </row>
    <row r="29" spans="1:11" ht="15.75">
      <c r="A29" s="25">
        <v>15</v>
      </c>
      <c r="B29" s="26" t="s">
        <v>19</v>
      </c>
      <c r="C29" s="26"/>
      <c r="D29" s="26"/>
      <c r="E29" s="25" t="s">
        <v>1</v>
      </c>
      <c r="F29" s="25">
        <v>2</v>
      </c>
      <c r="G29" s="24">
        <v>35000000</v>
      </c>
      <c r="H29" s="24">
        <f t="shared" ref="H29:H35" si="1">G29*F29</f>
        <v>70000000</v>
      </c>
    </row>
    <row r="30" spans="1:11" ht="15.75">
      <c r="A30" s="25">
        <v>16</v>
      </c>
      <c r="B30" s="26" t="s">
        <v>15</v>
      </c>
      <c r="C30" s="26"/>
      <c r="D30" s="26"/>
      <c r="E30" s="25" t="s">
        <v>1</v>
      </c>
      <c r="F30" s="25">
        <v>5</v>
      </c>
      <c r="G30" s="24">
        <v>2400000</v>
      </c>
      <c r="H30" s="24">
        <f t="shared" si="1"/>
        <v>12000000</v>
      </c>
    </row>
    <row r="31" spans="1:11" ht="15.75">
      <c r="A31" s="25">
        <v>17</v>
      </c>
      <c r="B31" s="26" t="s">
        <v>16</v>
      </c>
      <c r="C31" s="26"/>
      <c r="D31" s="26"/>
      <c r="E31" s="25" t="s">
        <v>1</v>
      </c>
      <c r="F31" s="25">
        <v>5</v>
      </c>
      <c r="G31" s="24">
        <v>2000000</v>
      </c>
      <c r="H31" s="24">
        <f t="shared" si="1"/>
        <v>10000000</v>
      </c>
    </row>
    <row r="32" spans="1:11" ht="15.75">
      <c r="A32" s="25">
        <v>18</v>
      </c>
      <c r="B32" s="26" t="s">
        <v>17</v>
      </c>
      <c r="C32" s="26"/>
      <c r="D32" s="26"/>
      <c r="E32" s="25" t="s">
        <v>1</v>
      </c>
      <c r="F32" s="25">
        <v>5</v>
      </c>
      <c r="G32" s="24">
        <v>2000000</v>
      </c>
      <c r="H32" s="24">
        <f t="shared" si="1"/>
        <v>10000000</v>
      </c>
    </row>
    <row r="33" spans="1:8" ht="15.75">
      <c r="A33" s="25">
        <v>19</v>
      </c>
      <c r="B33" s="26" t="s">
        <v>20</v>
      </c>
      <c r="C33" s="26"/>
      <c r="D33" s="26"/>
      <c r="E33" s="25" t="s">
        <v>1</v>
      </c>
      <c r="F33" s="25">
        <v>10</v>
      </c>
      <c r="G33" s="24">
        <v>90000000</v>
      </c>
      <c r="H33" s="24">
        <f t="shared" si="1"/>
        <v>900000000</v>
      </c>
    </row>
    <row r="34" spans="1:8" ht="15.75">
      <c r="A34" s="25">
        <v>20</v>
      </c>
      <c r="B34" s="26" t="s">
        <v>21</v>
      </c>
      <c r="C34" s="26"/>
      <c r="D34" s="26"/>
      <c r="E34" s="25" t="s">
        <v>1</v>
      </c>
      <c r="F34" s="25">
        <v>10</v>
      </c>
      <c r="G34" s="24">
        <v>193500000</v>
      </c>
      <c r="H34" s="24">
        <f t="shared" si="1"/>
        <v>1935000000</v>
      </c>
    </row>
    <row r="35" spans="1:8" ht="28.5">
      <c r="A35" s="25">
        <v>21</v>
      </c>
      <c r="B35" s="26" t="s">
        <v>76</v>
      </c>
      <c r="C35" s="26" t="s">
        <v>74</v>
      </c>
      <c r="D35" s="37" t="s">
        <v>75</v>
      </c>
      <c r="E35" s="25" t="s">
        <v>0</v>
      </c>
      <c r="F35" s="25">
        <v>10</v>
      </c>
      <c r="G35" s="24">
        <v>290000000</v>
      </c>
      <c r="H35" s="24">
        <f t="shared" si="1"/>
        <v>2900000000</v>
      </c>
    </row>
    <row r="36" spans="1:8" s="19" customFormat="1" ht="20.25" customHeight="1">
      <c r="A36" s="15" t="s">
        <v>43</v>
      </c>
      <c r="B36" s="16" t="s">
        <v>44</v>
      </c>
      <c r="C36" s="17"/>
      <c r="D36" s="17"/>
      <c r="E36" s="15"/>
      <c r="F36" s="15"/>
      <c r="G36" s="18"/>
      <c r="H36" s="18">
        <f>SUM(H37:H48)</f>
        <v>40000000000</v>
      </c>
    </row>
    <row r="37" spans="1:8" ht="21.75" customHeight="1">
      <c r="A37" s="25">
        <v>1</v>
      </c>
      <c r="B37" s="26" t="s">
        <v>45</v>
      </c>
      <c r="C37" s="26" t="s">
        <v>46</v>
      </c>
      <c r="D37" s="26" t="s">
        <v>47</v>
      </c>
      <c r="E37" s="25" t="s">
        <v>1</v>
      </c>
      <c r="F37" s="25">
        <v>100</v>
      </c>
      <c r="G37" s="24">
        <v>40000000</v>
      </c>
      <c r="H37" s="24">
        <f>G37*F37</f>
        <v>4000000000</v>
      </c>
    </row>
    <row r="38" spans="1:8" ht="321" customHeight="1">
      <c r="A38" s="28"/>
      <c r="B38" s="31" t="s">
        <v>24</v>
      </c>
      <c r="C38" s="29"/>
      <c r="D38" s="29"/>
      <c r="E38" s="28"/>
      <c r="F38" s="28"/>
      <c r="G38" s="30"/>
      <c r="H38" s="30"/>
    </row>
    <row r="39" spans="1:8" ht="18.75" customHeight="1">
      <c r="A39" s="25">
        <v>2</v>
      </c>
      <c r="B39" s="26" t="s">
        <v>48</v>
      </c>
      <c r="C39" s="26" t="s">
        <v>49</v>
      </c>
      <c r="D39" s="26" t="s">
        <v>47</v>
      </c>
      <c r="E39" s="25" t="s">
        <v>1</v>
      </c>
      <c r="F39" s="25">
        <v>100</v>
      </c>
      <c r="G39" s="24">
        <v>99000000</v>
      </c>
      <c r="H39" s="24">
        <f>G39*F39</f>
        <v>9900000000</v>
      </c>
    </row>
    <row r="40" spans="1:8" ht="195">
      <c r="A40" s="25"/>
      <c r="B40" s="36" t="s">
        <v>25</v>
      </c>
      <c r="C40" s="26"/>
      <c r="D40" s="26"/>
      <c r="E40" s="25"/>
      <c r="F40" s="25"/>
      <c r="G40" s="24"/>
      <c r="H40" s="24"/>
    </row>
    <row r="41" spans="1:8" ht="15.75">
      <c r="A41" s="25">
        <v>3</v>
      </c>
      <c r="B41" s="26" t="s">
        <v>50</v>
      </c>
      <c r="C41" s="26">
        <v>7201</v>
      </c>
      <c r="D41" s="26" t="s">
        <v>47</v>
      </c>
      <c r="E41" s="25" t="s">
        <v>1</v>
      </c>
      <c r="F41" s="25">
        <v>100</v>
      </c>
      <c r="G41" s="24">
        <v>165000000</v>
      </c>
      <c r="H41" s="24">
        <f t="shared" ref="H41:H55" si="2">G41*F41</f>
        <v>16500000000</v>
      </c>
    </row>
    <row r="42" spans="1:8" ht="165">
      <c r="A42" s="25"/>
      <c r="B42" s="36" t="s">
        <v>26</v>
      </c>
      <c r="C42" s="26"/>
      <c r="D42" s="26"/>
      <c r="E42" s="25"/>
      <c r="F42" s="25"/>
      <c r="G42" s="24"/>
      <c r="H42" s="24"/>
    </row>
    <row r="43" spans="1:8" ht="31.5">
      <c r="A43" s="25">
        <v>4</v>
      </c>
      <c r="B43" s="26" t="s">
        <v>51</v>
      </c>
      <c r="C43" s="26" t="s">
        <v>68</v>
      </c>
      <c r="D43" s="26" t="s">
        <v>47</v>
      </c>
      <c r="E43" s="25" t="s">
        <v>1</v>
      </c>
      <c r="F43" s="25">
        <v>20</v>
      </c>
      <c r="G43" s="24">
        <v>70600000</v>
      </c>
      <c r="H43" s="24">
        <f t="shared" si="2"/>
        <v>1412000000</v>
      </c>
    </row>
    <row r="44" spans="1:8" ht="47.25">
      <c r="A44" s="25">
        <v>5</v>
      </c>
      <c r="B44" s="26" t="s">
        <v>52</v>
      </c>
      <c r="C44" s="26" t="s">
        <v>69</v>
      </c>
      <c r="D44" s="26" t="s">
        <v>70</v>
      </c>
      <c r="E44" s="25"/>
      <c r="F44" s="25">
        <v>20</v>
      </c>
      <c r="G44" s="24">
        <v>6500000</v>
      </c>
      <c r="H44" s="24">
        <f t="shared" si="2"/>
        <v>130000000</v>
      </c>
    </row>
    <row r="45" spans="1:8" ht="258.75" customHeight="1">
      <c r="A45" s="25"/>
      <c r="B45" s="36" t="s">
        <v>27</v>
      </c>
      <c r="C45" s="26"/>
      <c r="D45" s="26"/>
      <c r="E45" s="25"/>
      <c r="F45" s="25"/>
      <c r="G45" s="24"/>
      <c r="H45" s="24"/>
    </row>
    <row r="46" spans="1:8" ht="31.5">
      <c r="A46" s="25">
        <v>6</v>
      </c>
      <c r="B46" s="26" t="s">
        <v>53</v>
      </c>
      <c r="C46" s="26" t="s">
        <v>71</v>
      </c>
      <c r="D46" s="26" t="s">
        <v>47</v>
      </c>
      <c r="E46" s="25" t="s">
        <v>1</v>
      </c>
      <c r="F46" s="25">
        <v>60</v>
      </c>
      <c r="G46" s="24">
        <v>76300000</v>
      </c>
      <c r="H46" s="24">
        <f t="shared" si="2"/>
        <v>4578000000</v>
      </c>
    </row>
    <row r="47" spans="1:8" ht="330.75" customHeight="1">
      <c r="A47" s="25"/>
      <c r="B47" s="35" t="s">
        <v>73</v>
      </c>
      <c r="C47" s="26"/>
      <c r="D47" s="26"/>
      <c r="E47" s="25"/>
      <c r="F47" s="25"/>
      <c r="G47" s="24"/>
      <c r="H47" s="24"/>
    </row>
    <row r="48" spans="1:8" ht="15.75">
      <c r="A48" s="25">
        <v>7</v>
      </c>
      <c r="B48" s="26" t="s">
        <v>54</v>
      </c>
      <c r="C48" s="26">
        <v>3750</v>
      </c>
      <c r="D48" s="26" t="s">
        <v>47</v>
      </c>
      <c r="E48" s="25" t="s">
        <v>1</v>
      </c>
      <c r="F48" s="25">
        <v>30</v>
      </c>
      <c r="G48" s="24">
        <v>116000000</v>
      </c>
      <c r="H48" s="24">
        <f t="shared" si="2"/>
        <v>3480000000</v>
      </c>
    </row>
    <row r="49" spans="1:8" ht="71.25" customHeight="1">
      <c r="A49" s="25"/>
      <c r="B49" s="35" t="s">
        <v>72</v>
      </c>
      <c r="C49" s="26"/>
      <c r="D49" s="26"/>
      <c r="E49" s="25"/>
      <c r="F49" s="25"/>
      <c r="G49" s="24"/>
      <c r="H49" s="24"/>
    </row>
    <row r="50" spans="1:8" s="19" customFormat="1" ht="24" customHeight="1">
      <c r="A50" s="15" t="s">
        <v>55</v>
      </c>
      <c r="B50" s="16" t="s">
        <v>56</v>
      </c>
      <c r="C50" s="17"/>
      <c r="D50" s="17"/>
      <c r="E50" s="15"/>
      <c r="F50" s="15"/>
      <c r="G50" s="18"/>
      <c r="H50" s="18">
        <f>H51+H52</f>
        <v>5150000000</v>
      </c>
    </row>
    <row r="51" spans="1:8" ht="31.5">
      <c r="A51" s="25"/>
      <c r="B51" s="26" t="s">
        <v>23</v>
      </c>
      <c r="C51" s="26"/>
      <c r="D51" s="26" t="s">
        <v>64</v>
      </c>
      <c r="E51" s="25" t="s">
        <v>0</v>
      </c>
      <c r="F51" s="25">
        <v>100</v>
      </c>
      <c r="G51" s="24">
        <v>50000000</v>
      </c>
      <c r="H51" s="24">
        <f t="shared" si="2"/>
        <v>5000000000</v>
      </c>
    </row>
    <row r="52" spans="1:8" ht="47.25">
      <c r="A52" s="25"/>
      <c r="B52" s="26" t="s">
        <v>57</v>
      </c>
      <c r="C52" s="26" t="s">
        <v>67</v>
      </c>
      <c r="D52" s="26" t="s">
        <v>66</v>
      </c>
      <c r="E52" s="25" t="s">
        <v>1</v>
      </c>
      <c r="F52" s="25">
        <v>5</v>
      </c>
      <c r="G52" s="24">
        <v>30000000</v>
      </c>
      <c r="H52" s="24">
        <f t="shared" si="2"/>
        <v>150000000</v>
      </c>
    </row>
    <row r="53" spans="1:8" ht="409.5">
      <c r="A53" s="25"/>
      <c r="B53" s="35" t="s">
        <v>65</v>
      </c>
      <c r="C53" s="26"/>
      <c r="D53" s="26"/>
      <c r="E53" s="25"/>
      <c r="F53" s="25"/>
      <c r="G53" s="24"/>
      <c r="H53" s="24"/>
    </row>
    <row r="54" spans="1:8" s="19" customFormat="1" ht="15.75">
      <c r="A54" s="15" t="s">
        <v>55</v>
      </c>
      <c r="B54" s="16" t="s">
        <v>58</v>
      </c>
      <c r="C54" s="17"/>
      <c r="D54" s="17"/>
      <c r="E54" s="15"/>
      <c r="F54" s="15"/>
      <c r="G54" s="18"/>
      <c r="H54" s="18">
        <f>H55</f>
        <v>11835000000</v>
      </c>
    </row>
    <row r="55" spans="1:8" ht="31.5">
      <c r="A55" s="28">
        <v>1</v>
      </c>
      <c r="B55" s="29" t="s">
        <v>59</v>
      </c>
      <c r="C55" s="29" t="s">
        <v>60</v>
      </c>
      <c r="D55" s="29" t="s">
        <v>42</v>
      </c>
      <c r="E55" s="28" t="s">
        <v>0</v>
      </c>
      <c r="F55" s="28">
        <v>450</v>
      </c>
      <c r="G55" s="30">
        <v>26300000</v>
      </c>
      <c r="H55" s="24">
        <f t="shared" si="2"/>
        <v>11835000000</v>
      </c>
    </row>
    <row r="56" spans="1:8" ht="140.25" customHeight="1">
      <c r="A56" s="28"/>
      <c r="B56" s="32" t="s">
        <v>61</v>
      </c>
      <c r="C56" s="29"/>
      <c r="D56" s="29"/>
      <c r="E56" s="28"/>
      <c r="F56" s="28"/>
      <c r="G56" s="30"/>
      <c r="H56" s="30"/>
    </row>
    <row r="57" spans="1:8" s="19" customFormat="1" ht="19.5" customHeight="1">
      <c r="A57" s="20"/>
      <c r="B57" s="33" t="s">
        <v>62</v>
      </c>
      <c r="C57" s="21"/>
      <c r="D57" s="21"/>
      <c r="E57" s="20"/>
      <c r="F57" s="20"/>
      <c r="G57" s="34"/>
      <c r="H57" s="34">
        <f>H54+H50+H36+H9</f>
        <v>72200000000</v>
      </c>
    </row>
  </sheetData>
  <mergeCells count="1">
    <mergeCell ref="A7:H7"/>
  </mergeCells>
  <pageMargins left="0.24" right="0.20866141699999999" top="0.49" bottom="0.24803149599999999" header="6.4960630000000005E-2" footer="6.4960630000000005E-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Quantri Mang MT</vt:lpstr>
      <vt:lpstr>'Quantri Mang MT'!Print_Titles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PHONGTRAN</dc:creator>
  <cp:lastModifiedBy>THAY BAO</cp:lastModifiedBy>
  <cp:lastPrinted>2019-11-13T01:52:56Z</cp:lastPrinted>
  <dcterms:created xsi:type="dcterms:W3CDTF">2017-10-14T03:10:58Z</dcterms:created>
  <dcterms:modified xsi:type="dcterms:W3CDTF">2019-12-04T04:25:40Z</dcterms:modified>
</cp:coreProperties>
</file>